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xr:revisionPtr revIDLastSave="0" documentId="13_ncr:1_{5D446933-CED8-4603-8843-B50CCFBEF778}" xr6:coauthVersionLast="43" xr6:coauthVersionMax="43" xr10:uidLastSave="{00000000-0000-0000-0000-000000000000}"/>
  <bookViews>
    <workbookView xWindow="-110" yWindow="-110" windowWidth="27580" windowHeight="17860" xr2:uid="{6415AE11-37D7-486C-A30C-7E12693AAA41}"/>
  </bookViews>
  <sheets>
    <sheet name="Sim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33" i="1" l="1"/>
  <c r="H43" i="1"/>
  <c r="H44" i="1" s="1"/>
  <c r="H45" i="1" s="1"/>
  <c r="H35" i="1"/>
  <c r="H46" i="1" l="1"/>
  <c r="F3" i="1"/>
  <c r="H9" i="1" l="1"/>
  <c r="D3" i="1" l="1"/>
  <c r="H23" i="1"/>
  <c r="J6" i="1" l="1"/>
  <c r="H11" i="1" s="1"/>
  <c r="J34" i="1"/>
  <c r="J21" i="1"/>
  <c r="J22" i="1" s="1"/>
  <c r="J7" i="1" l="1"/>
  <c r="J8" i="1" s="1"/>
  <c r="J9" i="1" s="1"/>
  <c r="J10" i="1" s="1"/>
  <c r="H14" i="1" s="1"/>
  <c r="J35" i="1"/>
  <c r="J36" i="1" s="1"/>
  <c r="J23" i="1"/>
  <c r="J24" i="1" s="1"/>
  <c r="J37" i="1" l="1"/>
  <c r="H38" i="1" s="1"/>
  <c r="H37" i="1"/>
  <c r="J25" i="1"/>
  <c r="H26" i="1" s="1"/>
  <c r="H25" i="1"/>
  <c r="H13" i="1"/>
</calcChain>
</file>

<file path=xl/sharedStrings.xml><?xml version="1.0" encoding="utf-8"?>
<sst xmlns="http://schemas.openxmlformats.org/spreadsheetml/2006/main" count="23" uniqueCount="16">
  <si>
    <t>Daten</t>
  </si>
  <si>
    <t>Tag</t>
  </si>
  <si>
    <t>Index</t>
  </si>
  <si>
    <t>Anzahl Ziehungen</t>
  </si>
  <si>
    <t>Konfidenzniveau</t>
  </si>
  <si>
    <t>Konfidenzintervall</t>
  </si>
  <si>
    <t>Relevanter Bereich</t>
  </si>
  <si>
    <t>Value-at-Risk</t>
  </si>
  <si>
    <t xml:space="preserve">untere Grenze </t>
  </si>
  <si>
    <t>obere Grenze</t>
  </si>
  <si>
    <t>Verteilung</t>
  </si>
  <si>
    <t>2. Ansatz: Überführung in eine historische Verteilung und Simulation</t>
  </si>
  <si>
    <t>3. Ansatz: Überführung in eine parametrische Verteilung und Simulation</t>
  </si>
  <si>
    <t>Nebenrechnung</t>
  </si>
  <si>
    <t>=fMC_BootStrapN("o_historic";H5;H7;H6)</t>
  </si>
  <si>
    <t>=fMC_BootStrapN("fitted";H5;H7;H45)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</si>
</sst>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0.000%"/>
    <numFmt numFmtId="166" formatCode="0.00000%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575756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22">
    <xf numFmtId="0" fontId="0" fillId="0" borderId="0" xfId="0"/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2"/>
    <xf numFmtId="9" fontId="0" fillId="0" borderId="0" xfId="0" applyNumberFormat="1"/>
    <xf numFmtId="165" fontId="0" fillId="0" borderId="0" xfId="1" applyNumberFormat="1" applyFont="1"/>
    <xf numFmtId="0" fontId="0" fillId="2" borderId="0" xfId="0" applyFont="1" applyFill="1"/>
    <xf numFmtId="0" fontId="0" fillId="0" borderId="0" xfId="0" applyFont="1"/>
    <xf numFmtId="0" fontId="0" fillId="2" borderId="0" xfId="0" quotePrefix="1" applyFont="1" applyFill="1"/>
    <xf numFmtId="0" fontId="0" fillId="0" borderId="0" xfId="0" quotePrefix="1"/>
    <xf numFmtId="10" fontId="0" fillId="0" borderId="0" xfId="0" applyNumberFormat="1"/>
    <xf numFmtId="10" fontId="0" fillId="0" borderId="0" xfId="1" applyNumberFormat="1" applyFont="1"/>
    <xf numFmtId="166" fontId="0" fillId="0" borderId="0" xfId="0" applyNumberFormat="1"/>
    <xf numFmtId="10" fontId="0" fillId="3" borderId="0" xfId="1" applyNumberFormat="1" applyFont="1" applyFill="1"/>
    <xf numFmtId="9" fontId="0" fillId="0" borderId="0" xfId="1" applyNumberFormat="1" applyFont="1" applyFill="1"/>
    <xf numFmtId="10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left" indent="11"/>
    </xf>
    <xf numFmtId="10" fontId="0" fillId="0" borderId="0" xfId="1" applyNumberFormat="1" applyFont="1" applyFill="1"/>
    <xf numFmtId="164" fontId="0" fillId="0" borderId="0" xfId="1" applyNumberFormat="1" applyFont="1" applyFill="1"/>
    <xf numFmtId="9" fontId="0" fillId="0" borderId="0" xfId="1" applyFont="1"/>
    <xf numFmtId="165" fontId="0" fillId="0" borderId="0" xfId="0" applyNumberFormat="1"/>
    <xf numFmtId="0" fontId="4" fillId="0" borderId="2" xfId="3" applyAlignment="1">
      <alignment horizontal="center"/>
    </xf>
  </cellXfs>
  <cellStyles count="4">
    <cellStyle name="Ergebnis" xfId="3" builtinId="25"/>
    <cellStyle name="Prozent" xfId="1" builtinId="5"/>
    <cellStyle name="Standard" xfId="0" builtinId="0"/>
    <cellStyle name="Überschrift 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BA0F-5342-4353-AEBA-7B2C771EDAB3}">
  <sheetPr codeName="Tabelle1"/>
  <dimension ref="B1:P271"/>
  <sheetViews>
    <sheetView showGridLines="0" tabSelected="1" workbookViewId="0">
      <selection activeCell="J7" sqref="J7"/>
    </sheetView>
  </sheetViews>
  <sheetFormatPr baseColWidth="10" defaultRowHeight="12.5" outlineLevelCol="1" x14ac:dyDescent="0.25"/>
  <cols>
    <col min="3" max="3" width="12.08984375" bestFit="1" customWidth="1"/>
    <col min="6" max="6" width="10.90625" customWidth="1" outlineLevel="1"/>
    <col min="7" max="7" width="13.26953125" customWidth="1" outlineLevel="1"/>
    <col min="8" max="8" width="22.1796875" customWidth="1" outlineLevel="1"/>
    <col min="9" max="15" width="10.90625" customWidth="1" outlineLevel="1"/>
  </cols>
  <sheetData>
    <row r="1" spans="2:14" ht="13.5" thickBot="1" x14ac:dyDescent="0.35">
      <c r="B1" s="21" t="s">
        <v>0</v>
      </c>
      <c r="C1" s="21"/>
      <c r="N1" s="10"/>
    </row>
    <row r="2" spans="2:14" ht="13" thickTop="1" x14ac:dyDescent="0.25">
      <c r="B2" t="s">
        <v>1</v>
      </c>
      <c r="C2" t="s">
        <v>2</v>
      </c>
      <c r="N2" s="10"/>
    </row>
    <row r="3" spans="2:14" ht="17" thickBot="1" x14ac:dyDescent="0.4">
      <c r="B3" s="1"/>
      <c r="C3" s="2"/>
      <c r="D3" s="13">
        <f>(D5+D6)/2</f>
        <v>0</v>
      </c>
      <c r="F3" s="3" t="str">
        <f>"1. Ansatz. : Bootstrapping; Anzahl Beobachtungen = " &amp; COUNTA(C4:C271)</f>
        <v>1. Ansatz. : Bootstrapping; Anzahl Beobachtungen = 268</v>
      </c>
      <c r="G3" s="3"/>
      <c r="H3" s="3"/>
      <c r="I3" s="3"/>
      <c r="J3" s="3"/>
      <c r="K3" s="3"/>
      <c r="L3" s="3"/>
    </row>
    <row r="4" spans="2:14" ht="13" thickTop="1" x14ac:dyDescent="0.25">
      <c r="B4" s="1">
        <v>43133</v>
      </c>
      <c r="C4" s="15">
        <v>-7.5877070603151964E-3</v>
      </c>
      <c r="D4" s="11"/>
      <c r="E4" s="11"/>
    </row>
    <row r="5" spans="2:14" x14ac:dyDescent="0.25">
      <c r="B5" s="1">
        <v>43136</v>
      </c>
      <c r="C5" s="15">
        <v>-1.3132602331205945E-2</v>
      </c>
      <c r="D5" s="11"/>
      <c r="E5" s="11"/>
      <c r="F5" t="s">
        <v>3</v>
      </c>
      <c r="H5">
        <v>1000</v>
      </c>
      <c r="J5" s="8" t="e">
        <f ca="1">fMC_BootStrap(C4:C271,H5,H7,H6)</f>
        <v>#NAME?</v>
      </c>
    </row>
    <row r="6" spans="2:14" x14ac:dyDescent="0.25">
      <c r="B6" s="1">
        <v>43137</v>
      </c>
      <c r="C6" s="15">
        <v>-2.9402634316635812E-2</v>
      </c>
      <c r="D6" s="11"/>
      <c r="E6" s="11"/>
      <c r="F6" t="s">
        <v>4</v>
      </c>
      <c r="H6" s="4">
        <v>0.99</v>
      </c>
      <c r="J6" s="6" t="e">
        <f ca="1">FIND(";",J5)</f>
        <v>#NAME?</v>
      </c>
    </row>
    <row r="7" spans="2:14" x14ac:dyDescent="0.25">
      <c r="B7" s="1">
        <v>43138</v>
      </c>
      <c r="C7" s="15">
        <v>1.552941314916545E-2</v>
      </c>
      <c r="D7" s="11"/>
      <c r="E7" s="11"/>
      <c r="F7" t="s">
        <v>5</v>
      </c>
      <c r="H7" s="4">
        <v>0.95</v>
      </c>
      <c r="J7" s="6" t="e">
        <f ca="1">MID(J5,J6+1,1000)</f>
        <v>#NAME?</v>
      </c>
    </row>
    <row r="8" spans="2:14" x14ac:dyDescent="0.25">
      <c r="B8" s="1">
        <v>43139</v>
      </c>
      <c r="C8" s="15">
        <v>-2.3893183806192653E-2</v>
      </c>
      <c r="D8" s="11"/>
      <c r="E8" s="11"/>
      <c r="J8" s="6" t="e">
        <f ca="1">FIND(";",J7)</f>
        <v>#NAME?</v>
      </c>
    </row>
    <row r="9" spans="2:14" x14ac:dyDescent="0.25">
      <c r="B9" s="1">
        <v>43140</v>
      </c>
      <c r="C9" s="15">
        <v>-9.298947896255072E-3</v>
      </c>
      <c r="D9" s="11"/>
      <c r="E9" s="11"/>
      <c r="F9" t="s">
        <v>6</v>
      </c>
      <c r="H9" s="16" t="str">
        <f>"["&amp;ROUNDDOWN(COUNT(C5:C5000)*(1-H6),0)&amp;";"&amp;ROUNDUP(COUNT(C5:C5000)*(1-H6),0)&amp;"]"</f>
        <v>[2;3]</v>
      </c>
      <c r="J9" s="6" t="e">
        <f ca="1">MID(J7,J8+1,1000)</f>
        <v>#NAME?</v>
      </c>
    </row>
    <row r="10" spans="2:14" x14ac:dyDescent="0.25">
      <c r="B10" s="1">
        <v>43143</v>
      </c>
      <c r="C10" s="15">
        <v>1.601708813380931E-2</v>
      </c>
      <c r="D10" s="11"/>
      <c r="E10" s="11"/>
      <c r="J10" s="6" t="e">
        <f ca="1">FIND(")",J9)</f>
        <v>#NAME?</v>
      </c>
    </row>
    <row r="11" spans="2:14" x14ac:dyDescent="0.25">
      <c r="B11" s="1">
        <v>43144</v>
      </c>
      <c r="C11" s="15">
        <v>-7.9136358625770953E-3</v>
      </c>
      <c r="D11" s="11"/>
      <c r="E11" s="11"/>
      <c r="F11" t="s">
        <v>7</v>
      </c>
      <c r="H11" s="5" t="e">
        <f ca="1">MID(J5,2,J6-2)*1</f>
        <v>#NAME?</v>
      </c>
      <c r="J11" s="7"/>
    </row>
    <row r="12" spans="2:14" x14ac:dyDescent="0.25">
      <c r="B12" s="1">
        <v>43145</v>
      </c>
      <c r="C12" s="15">
        <v>1.6594778880618222E-2</v>
      </c>
      <c r="D12" s="11"/>
      <c r="E12" s="11"/>
    </row>
    <row r="13" spans="2:14" x14ac:dyDescent="0.25">
      <c r="B13" s="1">
        <v>43146</v>
      </c>
      <c r="C13" s="15">
        <v>2.0991313715139626E-3</v>
      </c>
      <c r="D13" s="11"/>
      <c r="E13" s="11"/>
      <c r="F13" t="s">
        <v>8</v>
      </c>
      <c r="H13" s="5" t="e">
        <f ca="1">MID(J7,1,J8-1)*1</f>
        <v>#NAME?</v>
      </c>
    </row>
    <row r="14" spans="2:14" x14ac:dyDescent="0.25">
      <c r="B14" s="1">
        <v>43147</v>
      </c>
      <c r="C14" s="15">
        <v>7.6986526757210072E-3</v>
      </c>
      <c r="D14" s="11"/>
      <c r="E14" s="11"/>
      <c r="F14" t="s">
        <v>9</v>
      </c>
      <c r="H14" s="5" t="e">
        <f ca="1">MID(J9,1,J10-1)*1</f>
        <v>#NAME?</v>
      </c>
    </row>
    <row r="15" spans="2:14" x14ac:dyDescent="0.25">
      <c r="B15" s="1">
        <v>43150</v>
      </c>
      <c r="C15" s="15">
        <v>-8.7252172248657445E-3</v>
      </c>
      <c r="D15" s="11"/>
      <c r="E15" s="11"/>
    </row>
    <row r="16" spans="2:14" x14ac:dyDescent="0.25">
      <c r="B16" s="1">
        <v>43151</v>
      </c>
      <c r="C16" s="15">
        <v>8.1319439027041085E-3</v>
      </c>
      <c r="D16" s="11"/>
      <c r="E16" s="11"/>
    </row>
    <row r="17" spans="2:16" ht="17" thickBot="1" x14ac:dyDescent="0.4">
      <c r="B17" s="1">
        <v>43152</v>
      </c>
      <c r="C17" s="15">
        <v>8.4583636551904817E-4</v>
      </c>
      <c r="D17" s="11"/>
      <c r="E17" s="11"/>
      <c r="F17" s="3" t="s">
        <v>11</v>
      </c>
      <c r="G17" s="3"/>
      <c r="H17" s="3"/>
      <c r="I17" s="3"/>
      <c r="J17" s="3"/>
      <c r="K17" s="3"/>
      <c r="L17" s="3"/>
    </row>
    <row r="18" spans="2:16" ht="13" thickTop="1" x14ac:dyDescent="0.25">
      <c r="B18" s="1">
        <v>43153</v>
      </c>
      <c r="C18" s="15">
        <v>-2.4013706919987499E-3</v>
      </c>
      <c r="D18" s="11"/>
      <c r="E18" s="11"/>
    </row>
    <row r="19" spans="2:16" x14ac:dyDescent="0.25">
      <c r="B19" s="1">
        <v>43154</v>
      </c>
      <c r="C19" s="15">
        <v>-2.1478472301357243E-3</v>
      </c>
      <c r="D19" s="11"/>
      <c r="E19" s="11"/>
    </row>
    <row r="20" spans="2:16" x14ac:dyDescent="0.25">
      <c r="B20" s="1">
        <v>43157</v>
      </c>
      <c r="C20" s="15">
        <v>8.6702111481269384E-3</v>
      </c>
      <c r="D20" s="11"/>
      <c r="E20" s="11"/>
      <c r="F20" t="s">
        <v>10</v>
      </c>
      <c r="H20" s="18"/>
      <c r="J20" s="9" t="s">
        <v>14</v>
      </c>
      <c r="P20" s="9"/>
    </row>
    <row r="21" spans="2:16" x14ac:dyDescent="0.25">
      <c r="B21" s="1">
        <v>43158</v>
      </c>
      <c r="C21" s="15">
        <v>-3.7283676850510261E-3</v>
      </c>
      <c r="D21" s="11"/>
      <c r="E21" s="11"/>
      <c r="H21" s="18"/>
      <c r="J21" s="6">
        <f>FIND(";",J20)</f>
        <v>29</v>
      </c>
    </row>
    <row r="22" spans="2:16" x14ac:dyDescent="0.25">
      <c r="B22" s="1">
        <v>43159</v>
      </c>
      <c r="C22" s="15">
        <v>-9.6252468071629238E-3</v>
      </c>
      <c r="D22" s="11"/>
      <c r="E22" s="11"/>
      <c r="J22" s="6" t="str">
        <f>MID(J20,J21+1,1000)</f>
        <v>H5;H7;H6)</v>
      </c>
    </row>
    <row r="23" spans="2:16" x14ac:dyDescent="0.25">
      <c r="B23" s="1">
        <v>43160</v>
      </c>
      <c r="C23" s="15">
        <v>-1.2882436576209244E-2</v>
      </c>
      <c r="D23" s="11"/>
      <c r="E23" s="11"/>
      <c r="F23" t="s">
        <v>7</v>
      </c>
      <c r="H23" s="5" t="e">
        <f ca="1">_xll.fMC_Percentile("o_historic",H6)</f>
        <v>#NAME?</v>
      </c>
      <c r="J23" s="6">
        <f>FIND(";",J22)</f>
        <v>3</v>
      </c>
    </row>
    <row r="24" spans="2:16" x14ac:dyDescent="0.25">
      <c r="B24" s="1">
        <v>43161</v>
      </c>
      <c r="C24" s="15">
        <v>-1.8813600622598514E-2</v>
      </c>
      <c r="D24" s="11"/>
      <c r="E24" s="11"/>
      <c r="J24" s="6" t="str">
        <f>MID(J22,J23+1,1000)</f>
        <v>H7;H6)</v>
      </c>
    </row>
    <row r="25" spans="2:16" x14ac:dyDescent="0.25">
      <c r="B25" s="1">
        <v>43164</v>
      </c>
      <c r="C25" s="15">
        <v>2.0631704432586773E-2</v>
      </c>
      <c r="D25" s="11"/>
      <c r="E25" s="11"/>
      <c r="F25" t="s">
        <v>8</v>
      </c>
      <c r="H25" s="5" t="e">
        <f>MID(J22,1,J23-1)*1</f>
        <v>#VALUE!</v>
      </c>
      <c r="J25" s="6">
        <f>FIND(")",J24)</f>
        <v>6</v>
      </c>
    </row>
    <row r="26" spans="2:16" x14ac:dyDescent="0.25">
      <c r="B26" s="1">
        <v>43165</v>
      </c>
      <c r="C26" s="15">
        <v>-4.8366284384204761E-3</v>
      </c>
      <c r="D26" s="11"/>
      <c r="E26" s="11"/>
      <c r="F26" t="s">
        <v>9</v>
      </c>
      <c r="H26" s="5" t="e">
        <f>MID(J24,1,J25-1)*1</f>
        <v>#VALUE!</v>
      </c>
    </row>
    <row r="27" spans="2:16" x14ac:dyDescent="0.25">
      <c r="B27" s="1">
        <v>43166</v>
      </c>
      <c r="C27" s="15">
        <v>2.1605959613886228E-3</v>
      </c>
      <c r="D27" s="11"/>
      <c r="E27" s="11"/>
    </row>
    <row r="28" spans="2:16" x14ac:dyDescent="0.25">
      <c r="B28" s="1">
        <v>43167</v>
      </c>
      <c r="C28" s="15">
        <v>1.2621440013608876E-2</v>
      </c>
      <c r="D28" s="11"/>
      <c r="E28" s="11"/>
    </row>
    <row r="29" spans="2:16" ht="17" thickBot="1" x14ac:dyDescent="0.4">
      <c r="B29" s="1">
        <v>43168</v>
      </c>
      <c r="C29" s="15">
        <v>3.9745916616418242E-3</v>
      </c>
      <c r="D29" s="11"/>
      <c r="E29" s="11"/>
      <c r="F29" s="3" t="s">
        <v>12</v>
      </c>
      <c r="G29" s="3"/>
      <c r="H29" s="3"/>
      <c r="I29" s="3"/>
      <c r="J29" s="3"/>
      <c r="K29" s="3"/>
      <c r="L29" s="3"/>
    </row>
    <row r="30" spans="2:16" ht="13" thickTop="1" x14ac:dyDescent="0.25">
      <c r="B30" s="1">
        <v>43171</v>
      </c>
      <c r="C30" s="15">
        <v>4.3446295953071257E-3</v>
      </c>
      <c r="D30" s="11"/>
      <c r="E30" s="11"/>
    </row>
    <row r="31" spans="2:16" x14ac:dyDescent="0.25">
      <c r="B31" s="1">
        <v>43172</v>
      </c>
      <c r="C31" s="15">
        <v>-1.0063014639728252E-2</v>
      </c>
      <c r="D31" s="11"/>
      <c r="E31" s="11"/>
    </row>
    <row r="32" spans="2:16" x14ac:dyDescent="0.25">
      <c r="B32" s="1">
        <v>43173</v>
      </c>
      <c r="C32" s="15">
        <v>-1.3058972856274664E-3</v>
      </c>
      <c r="D32" s="11"/>
      <c r="E32" s="11"/>
      <c r="F32" t="s">
        <v>10</v>
      </c>
      <c r="H32" s="17"/>
      <c r="J32" s="9" t="s">
        <v>15</v>
      </c>
    </row>
    <row r="33" spans="2:10" x14ac:dyDescent="0.25">
      <c r="B33" s="1">
        <v>43174</v>
      </c>
      <c r="C33" s="15">
        <v>1.0874275861674221E-3</v>
      </c>
      <c r="D33" s="11"/>
      <c r="E33" s="11"/>
      <c r="H33" s="17"/>
      <c r="J33" s="6">
        <f>FIND(";",J32)</f>
        <v>25</v>
      </c>
    </row>
    <row r="34" spans="2:10" x14ac:dyDescent="0.25">
      <c r="B34" s="1">
        <v>43175</v>
      </c>
      <c r="C34" s="15">
        <v>3.9974079312798949E-4</v>
      </c>
      <c r="D34" s="11"/>
      <c r="E34" s="11"/>
      <c r="J34" s="6" t="str">
        <f>MID(J32,J33+1,1000)</f>
        <v>H5;H7;H45)</v>
      </c>
    </row>
    <row r="35" spans="2:10" x14ac:dyDescent="0.25">
      <c r="B35" s="1">
        <v>43178</v>
      </c>
      <c r="C35" s="15">
        <v>-8.0480329681087426E-3</v>
      </c>
      <c r="D35" s="11"/>
      <c r="E35" s="11"/>
      <c r="F35" t="s">
        <v>7</v>
      </c>
      <c r="H35" s="5" t="e">
        <f ca="1">_xll.fMC_Percentile("fitted",H45)</f>
        <v>#NAME?</v>
      </c>
      <c r="J35" s="6">
        <f>FIND(";",J34)</f>
        <v>3</v>
      </c>
    </row>
    <row r="36" spans="2:10" x14ac:dyDescent="0.25">
      <c r="B36" s="1">
        <v>43179</v>
      </c>
      <c r="C36" s="15">
        <v>4.0728040705229063E-3</v>
      </c>
      <c r="D36" s="11"/>
      <c r="E36" s="11"/>
      <c r="J36" s="6" t="str">
        <f>MID(J34,J35+1,1000)</f>
        <v>H7;H45)</v>
      </c>
    </row>
    <row r="37" spans="2:10" x14ac:dyDescent="0.25">
      <c r="B37" s="1">
        <v>43180</v>
      </c>
      <c r="C37" s="15">
        <v>-7.2134662587988174E-3</v>
      </c>
      <c r="D37" s="11"/>
      <c r="E37" s="11"/>
      <c r="F37" t="s">
        <v>8</v>
      </c>
      <c r="H37" s="5" t="e">
        <f>MID(J34,1,J35-1)*1</f>
        <v>#VALUE!</v>
      </c>
      <c r="J37" s="6">
        <f>FIND(")",J36)</f>
        <v>7</v>
      </c>
    </row>
    <row r="38" spans="2:10" x14ac:dyDescent="0.25">
      <c r="B38" s="1">
        <v>43181</v>
      </c>
      <c r="C38" s="15">
        <v>-1.6741706533265344E-2</v>
      </c>
      <c r="D38" s="11"/>
      <c r="E38" s="11"/>
      <c r="F38" t="s">
        <v>9</v>
      </c>
      <c r="H38" s="5" t="e">
        <f>MID(J36,1,J37-1)*1</f>
        <v>#VALUE!</v>
      </c>
    </row>
    <row r="39" spans="2:10" x14ac:dyDescent="0.25">
      <c r="B39" s="1">
        <v>43182</v>
      </c>
      <c r="C39" s="15">
        <v>-7.9956490232895305E-3</v>
      </c>
      <c r="D39" s="11"/>
      <c r="E39" s="11"/>
    </row>
    <row r="40" spans="2:10" x14ac:dyDescent="0.25">
      <c r="B40" s="1">
        <v>43185</v>
      </c>
      <c r="C40" s="15">
        <v>-7.0018677745711244E-3</v>
      </c>
      <c r="D40" s="11"/>
      <c r="E40" s="11"/>
    </row>
    <row r="41" spans="2:10" x14ac:dyDescent="0.25">
      <c r="B41" s="1">
        <v>43186</v>
      </c>
      <c r="C41" s="15">
        <v>1.5061187875410553E-2</v>
      </c>
      <c r="D41" s="11"/>
      <c r="E41" s="11"/>
      <c r="H41" s="12"/>
    </row>
    <row r="42" spans="2:10" x14ac:dyDescent="0.25">
      <c r="B42" s="1">
        <v>43187</v>
      </c>
      <c r="C42" s="15">
        <v>1.3533188732013812E-2</v>
      </c>
      <c r="D42" s="11"/>
      <c r="E42" s="11"/>
      <c r="F42" t="s">
        <v>13</v>
      </c>
      <c r="H42" s="14"/>
    </row>
    <row r="43" spans="2:10" x14ac:dyDescent="0.25">
      <c r="B43" s="1">
        <v>43188</v>
      </c>
      <c r="C43" s="15">
        <v>-1.7317169639117225E-3</v>
      </c>
      <c r="D43" s="11"/>
      <c r="E43" s="11"/>
      <c r="H43" s="19">
        <f>139/268</f>
        <v>0.51865671641791045</v>
      </c>
    </row>
    <row r="44" spans="2:10" x14ac:dyDescent="0.25">
      <c r="B44" s="1">
        <v>43193</v>
      </c>
      <c r="C44" s="15">
        <v>-1.2668904586320195E-2</v>
      </c>
      <c r="D44" s="11"/>
      <c r="E44" s="11"/>
      <c r="H44" s="4">
        <f>0.99-(1-H43)</f>
        <v>0.50865671641791044</v>
      </c>
    </row>
    <row r="45" spans="2:10" x14ac:dyDescent="0.25">
      <c r="B45" s="1">
        <v>43194</v>
      </c>
      <c r="C45" s="15">
        <v>-8.9894941119190719E-3</v>
      </c>
      <c r="D45" s="11"/>
      <c r="E45" s="11"/>
      <c r="H45" s="5">
        <f>H44/H43</f>
        <v>0.98071942446043159</v>
      </c>
    </row>
    <row r="46" spans="2:10" x14ac:dyDescent="0.25">
      <c r="B46" s="1">
        <v>43195</v>
      </c>
      <c r="C46" s="15">
        <v>2.1844859473095113E-2</v>
      </c>
      <c r="D46" s="11"/>
      <c r="E46" s="11"/>
      <c r="H46" s="20">
        <f>H45*H43+(1-H43)</f>
        <v>0.99</v>
      </c>
    </row>
    <row r="47" spans="2:10" x14ac:dyDescent="0.25">
      <c r="B47" s="1">
        <v>43196</v>
      </c>
      <c r="C47" s="15">
        <v>-8.2188908032669872E-3</v>
      </c>
      <c r="D47" s="11"/>
      <c r="E47" s="11"/>
    </row>
    <row r="48" spans="2:10" x14ac:dyDescent="0.25">
      <c r="B48" s="1">
        <v>43199</v>
      </c>
      <c r="C48" s="15">
        <v>1.8481269360375308E-3</v>
      </c>
      <c r="D48" s="11"/>
      <c r="E48" s="11"/>
    </row>
    <row r="49" spans="2:8" x14ac:dyDescent="0.25">
      <c r="B49" s="1">
        <v>43200</v>
      </c>
      <c r="C49" s="15">
        <v>7.8532048739496929E-3</v>
      </c>
      <c r="D49" s="11"/>
      <c r="E49" s="11"/>
      <c r="H49" s="5"/>
    </row>
    <row r="50" spans="2:8" x14ac:dyDescent="0.25">
      <c r="B50" s="1">
        <v>43201</v>
      </c>
      <c r="C50" s="15">
        <v>-5.3973989267692701E-3</v>
      </c>
      <c r="D50" s="11"/>
      <c r="E50" s="11"/>
    </row>
    <row r="51" spans="2:8" x14ac:dyDescent="0.25">
      <c r="B51" s="1">
        <v>43202</v>
      </c>
      <c r="C51" s="15">
        <v>7.5867482048721513E-3</v>
      </c>
      <c r="D51" s="11"/>
      <c r="E51" s="11"/>
    </row>
    <row r="52" spans="2:8" x14ac:dyDescent="0.25">
      <c r="B52" s="1">
        <v>43203</v>
      </c>
      <c r="C52" s="15">
        <v>1.6067524661522725E-4</v>
      </c>
      <c r="D52" s="11"/>
      <c r="E52" s="11"/>
    </row>
    <row r="53" spans="2:8" x14ac:dyDescent="0.25">
      <c r="B53" s="1">
        <v>43206</v>
      </c>
      <c r="C53" s="15">
        <v>-5.6711369857307403E-3</v>
      </c>
      <c r="D53" s="11"/>
      <c r="E53" s="11"/>
    </row>
    <row r="54" spans="2:8" x14ac:dyDescent="0.25">
      <c r="B54" s="1">
        <v>43207</v>
      </c>
      <c r="C54" s="15">
        <v>1.0657448344375098E-2</v>
      </c>
      <c r="D54" s="11"/>
      <c r="E54" s="11"/>
    </row>
    <row r="55" spans="2:8" x14ac:dyDescent="0.25">
      <c r="B55" s="1">
        <v>43208</v>
      </c>
      <c r="C55" s="15">
        <v>1.3414973301060229E-3</v>
      </c>
      <c r="D55" s="11"/>
      <c r="E55" s="11"/>
    </row>
    <row r="56" spans="2:8" x14ac:dyDescent="0.25">
      <c r="B56" s="1">
        <v>43209</v>
      </c>
      <c r="C56" s="15">
        <v>1.4718319692619275E-4</v>
      </c>
      <c r="D56" s="11"/>
      <c r="E56" s="11"/>
    </row>
    <row r="57" spans="2:8" x14ac:dyDescent="0.25">
      <c r="B57" s="1">
        <v>43210</v>
      </c>
      <c r="C57" s="15">
        <v>-2.8773931505980954E-3</v>
      </c>
      <c r="D57" s="11"/>
      <c r="E57" s="11"/>
    </row>
    <row r="58" spans="2:8" x14ac:dyDescent="0.25">
      <c r="B58" s="1">
        <v>43213</v>
      </c>
      <c r="C58" s="15">
        <v>-1.3284562733062444E-4</v>
      </c>
      <c r="D58" s="11"/>
      <c r="E58" s="11"/>
    </row>
    <row r="59" spans="2:8" x14ac:dyDescent="0.25">
      <c r="B59" s="1">
        <v>43214</v>
      </c>
      <c r="C59" s="15">
        <v>-1.1043234471959096E-3</v>
      </c>
      <c r="D59" s="11"/>
      <c r="E59" s="11"/>
    </row>
    <row r="60" spans="2:8" x14ac:dyDescent="0.25">
      <c r="B60" s="1">
        <v>43215</v>
      </c>
      <c r="C60" s="15">
        <v>-6.3805000052905569E-3</v>
      </c>
      <c r="D60" s="11"/>
      <c r="E60" s="11"/>
    </row>
    <row r="61" spans="2:8" x14ac:dyDescent="0.25">
      <c r="B61" s="1">
        <v>43216</v>
      </c>
      <c r="C61" s="15">
        <v>1.0704477899206921E-2</v>
      </c>
      <c r="D61" s="11"/>
      <c r="E61" s="11"/>
    </row>
    <row r="62" spans="2:8" x14ac:dyDescent="0.25">
      <c r="B62" s="1">
        <v>43217</v>
      </c>
      <c r="C62" s="15">
        <v>9.03945915309734E-4</v>
      </c>
      <c r="D62" s="11"/>
      <c r="E62" s="11"/>
    </row>
    <row r="63" spans="2:8" x14ac:dyDescent="0.25">
      <c r="B63" s="1">
        <v>43220</v>
      </c>
      <c r="C63" s="15">
        <v>4.8778163280633891E-3</v>
      </c>
      <c r="D63" s="11"/>
      <c r="E63" s="11"/>
    </row>
    <row r="64" spans="2:8" x14ac:dyDescent="0.25">
      <c r="B64" s="1">
        <v>43222</v>
      </c>
      <c r="C64" s="15">
        <v>1.126948238042047E-3</v>
      </c>
      <c r="D64" s="11"/>
      <c r="E64" s="11"/>
    </row>
    <row r="65" spans="2:5" x14ac:dyDescent="0.25">
      <c r="B65" s="1">
        <v>43223</v>
      </c>
      <c r="C65" s="15">
        <v>-6.0873189573396047E-3</v>
      </c>
      <c r="D65" s="11"/>
      <c r="E65" s="11"/>
    </row>
    <row r="66" spans="2:5" x14ac:dyDescent="0.25">
      <c r="B66" s="1">
        <v>43224</v>
      </c>
      <c r="C66" s="15">
        <v>6.9356283725934276E-3</v>
      </c>
      <c r="D66" s="11"/>
      <c r="E66" s="11"/>
    </row>
    <row r="67" spans="2:5" x14ac:dyDescent="0.25">
      <c r="B67" s="1">
        <v>43227</v>
      </c>
      <c r="C67" s="15">
        <v>8.3680156887826485E-3</v>
      </c>
      <c r="D67" s="11"/>
      <c r="E67" s="11"/>
    </row>
    <row r="68" spans="2:5" x14ac:dyDescent="0.25">
      <c r="B68" s="1">
        <v>43228</v>
      </c>
      <c r="C68" s="15">
        <v>-3.7659994687420095E-3</v>
      </c>
      <c r="D68" s="11"/>
      <c r="E68" s="11"/>
    </row>
    <row r="69" spans="2:5" x14ac:dyDescent="0.25">
      <c r="B69" s="1">
        <v>43229</v>
      </c>
      <c r="C69" s="15">
        <v>4.3728108052292214E-3</v>
      </c>
      <c r="D69" s="11"/>
      <c r="E69" s="11"/>
    </row>
    <row r="70" spans="2:5" x14ac:dyDescent="0.25">
      <c r="B70" s="1">
        <v>43231</v>
      </c>
      <c r="C70" s="15">
        <v>1.0468578258588934E-3</v>
      </c>
      <c r="D70" s="11"/>
      <c r="E70" s="11"/>
    </row>
    <row r="71" spans="2:5" x14ac:dyDescent="0.25">
      <c r="B71" s="1">
        <v>43234</v>
      </c>
      <c r="C71" s="15">
        <v>8.2025523649420506E-4</v>
      </c>
      <c r="D71" s="11"/>
      <c r="E71" s="11"/>
    </row>
    <row r="72" spans="2:5" x14ac:dyDescent="0.25">
      <c r="B72" s="1">
        <v>43235</v>
      </c>
      <c r="C72" s="15">
        <v>-7.4131253495579585E-4</v>
      </c>
      <c r="D72" s="11"/>
      <c r="E72" s="11"/>
    </row>
    <row r="73" spans="2:5" x14ac:dyDescent="0.25">
      <c r="B73" s="1">
        <v>43236</v>
      </c>
      <c r="C73" s="15">
        <v>-2.2640133000333407E-3</v>
      </c>
      <c r="D73" s="11"/>
      <c r="E73" s="11"/>
    </row>
    <row r="74" spans="2:5" x14ac:dyDescent="0.25">
      <c r="B74" s="1">
        <v>43237</v>
      </c>
      <c r="C74" s="15">
        <v>1.6089337689724204E-3</v>
      </c>
      <c r="D74" s="11"/>
      <c r="E74" s="11"/>
    </row>
    <row r="75" spans="2:5" x14ac:dyDescent="0.25">
      <c r="B75" s="1">
        <v>43238</v>
      </c>
      <c r="C75" s="15">
        <v>-5.34002726950078E-3</v>
      </c>
      <c r="D75" s="11"/>
      <c r="E75" s="11"/>
    </row>
    <row r="76" spans="2:5" x14ac:dyDescent="0.25">
      <c r="B76" s="1">
        <v>43242</v>
      </c>
      <c r="C76" s="15">
        <v>-4.9114678164663417E-4</v>
      </c>
      <c r="D76" s="11"/>
      <c r="E76" s="11"/>
    </row>
    <row r="77" spans="2:5" x14ac:dyDescent="0.25">
      <c r="B77" s="1">
        <v>43243</v>
      </c>
      <c r="C77" s="15">
        <v>-1.5919339110496367E-2</v>
      </c>
      <c r="D77" s="11"/>
      <c r="E77" s="11"/>
    </row>
    <row r="78" spans="2:5" x14ac:dyDescent="0.25">
      <c r="B78" s="1">
        <v>43244</v>
      </c>
      <c r="C78" s="15">
        <v>-2.7325718875346183E-3</v>
      </c>
      <c r="D78" s="11"/>
      <c r="E78" s="11"/>
    </row>
    <row r="79" spans="2:5" x14ac:dyDescent="0.25">
      <c r="B79" s="1">
        <v>43245</v>
      </c>
      <c r="C79" s="15">
        <v>-1.353107618763616E-3</v>
      </c>
      <c r="D79" s="11"/>
      <c r="E79" s="11"/>
    </row>
    <row r="80" spans="2:5" x14ac:dyDescent="0.25">
      <c r="B80" s="1">
        <v>43248</v>
      </c>
      <c r="C80" s="15">
        <v>1.8671734863655587E-3</v>
      </c>
      <c r="D80" s="11"/>
      <c r="E80" s="11"/>
    </row>
    <row r="81" spans="2:5" x14ac:dyDescent="0.25">
      <c r="B81" s="1">
        <v>43249</v>
      </c>
      <c r="C81" s="15">
        <v>-1.587959386979243E-2</v>
      </c>
      <c r="D81" s="11"/>
      <c r="E81" s="11"/>
    </row>
    <row r="82" spans="2:5" x14ac:dyDescent="0.25">
      <c r="B82" s="1">
        <v>43250</v>
      </c>
      <c r="C82" s="15">
        <v>-6.7984007080479358E-3</v>
      </c>
      <c r="D82" s="11"/>
      <c r="E82" s="11"/>
    </row>
    <row r="83" spans="2:5" x14ac:dyDescent="0.25">
      <c r="B83" s="1">
        <v>43251</v>
      </c>
      <c r="C83" s="15">
        <v>-1.4291466989915236E-2</v>
      </c>
      <c r="D83" s="11"/>
      <c r="E83" s="11"/>
    </row>
    <row r="84" spans="2:5" x14ac:dyDescent="0.25">
      <c r="B84" s="1">
        <v>43252</v>
      </c>
      <c r="C84" s="15">
        <v>1.8927108259822134E-2</v>
      </c>
      <c r="D84" s="11"/>
      <c r="E84" s="11"/>
    </row>
    <row r="85" spans="2:5" x14ac:dyDescent="0.25">
      <c r="B85" s="1">
        <v>43255</v>
      </c>
      <c r="C85" s="15">
        <v>1.8408440620500954E-3</v>
      </c>
      <c r="D85" s="11"/>
      <c r="E85" s="11"/>
    </row>
    <row r="86" spans="2:5" x14ac:dyDescent="0.25">
      <c r="B86" s="1">
        <v>43256</v>
      </c>
      <c r="C86" s="15">
        <v>-1.1193444896891336E-2</v>
      </c>
      <c r="D86" s="11"/>
      <c r="E86" s="11"/>
    </row>
    <row r="87" spans="2:5" x14ac:dyDescent="0.25">
      <c r="B87" s="1">
        <v>43257</v>
      </c>
      <c r="C87" s="15">
        <v>7.8205034629874604E-4</v>
      </c>
      <c r="D87" s="11"/>
      <c r="E87" s="11"/>
    </row>
    <row r="88" spans="2:5" x14ac:dyDescent="0.25">
      <c r="B88" s="1">
        <v>43258</v>
      </c>
      <c r="C88" s="15">
        <v>3.9079594163027309E-4</v>
      </c>
      <c r="D88" s="11"/>
      <c r="E88" s="11"/>
    </row>
    <row r="89" spans="2:5" x14ac:dyDescent="0.25">
      <c r="B89" s="1">
        <v>43259</v>
      </c>
      <c r="C89" s="15">
        <v>-4.2519607868598541E-3</v>
      </c>
      <c r="D89" s="11"/>
      <c r="E89" s="11"/>
    </row>
    <row r="90" spans="2:5" x14ac:dyDescent="0.25">
      <c r="B90" s="1">
        <v>43262</v>
      </c>
      <c r="C90" s="15">
        <v>1.3011691779787782E-2</v>
      </c>
      <c r="D90" s="11"/>
      <c r="E90" s="11"/>
    </row>
    <row r="91" spans="2:5" x14ac:dyDescent="0.25">
      <c r="B91" s="1">
        <v>43263</v>
      </c>
      <c r="C91" s="15">
        <v>1.9994978957136311E-3</v>
      </c>
      <c r="D91" s="11"/>
      <c r="E91" s="11"/>
    </row>
    <row r="92" spans="2:5" x14ac:dyDescent="0.25">
      <c r="B92" s="1">
        <v>43264</v>
      </c>
      <c r="C92" s="15">
        <v>-7.1662556951324063E-4</v>
      </c>
      <c r="D92" s="11"/>
      <c r="E92" s="11"/>
    </row>
    <row r="93" spans="2:5" x14ac:dyDescent="0.25">
      <c r="B93" s="1">
        <v>43265</v>
      </c>
      <c r="C93" s="15">
        <v>6.489901246551355E-3</v>
      </c>
      <c r="D93" s="11"/>
      <c r="E93" s="11"/>
    </row>
    <row r="94" spans="2:5" x14ac:dyDescent="0.25">
      <c r="B94" s="1">
        <v>43266</v>
      </c>
      <c r="C94" s="15">
        <v>-5.5649833263995419E-3</v>
      </c>
      <c r="D94" s="11"/>
      <c r="E94" s="11"/>
    </row>
    <row r="95" spans="2:5" x14ac:dyDescent="0.25">
      <c r="B95" s="1">
        <v>43269</v>
      </c>
      <c r="C95" s="15">
        <v>-1.4337593388736636E-2</v>
      </c>
      <c r="D95" s="11"/>
      <c r="E95" s="11"/>
    </row>
    <row r="96" spans="2:5" x14ac:dyDescent="0.25">
      <c r="B96" s="1">
        <v>43270</v>
      </c>
      <c r="C96" s="15">
        <v>-6.6137043920608818E-3</v>
      </c>
      <c r="D96" s="11"/>
      <c r="E96" s="11"/>
    </row>
    <row r="97" spans="2:5" x14ac:dyDescent="0.25">
      <c r="B97" s="1">
        <v>43271</v>
      </c>
      <c r="C97" s="15">
        <v>1.1057094295138015E-2</v>
      </c>
      <c r="D97" s="11"/>
      <c r="E97" s="11"/>
    </row>
    <row r="98" spans="2:5" x14ac:dyDescent="0.25">
      <c r="B98" s="1">
        <v>43272</v>
      </c>
      <c r="C98" s="15">
        <v>-1.1468360634884434E-2</v>
      </c>
      <c r="D98" s="11"/>
      <c r="E98" s="11"/>
    </row>
    <row r="99" spans="2:5" x14ac:dyDescent="0.25">
      <c r="B99" s="1">
        <v>43273</v>
      </c>
      <c r="C99" s="15">
        <v>1.834503374723262E-2</v>
      </c>
      <c r="D99" s="11"/>
      <c r="E99" s="11"/>
    </row>
    <row r="100" spans="2:5" x14ac:dyDescent="0.25">
      <c r="B100" s="1">
        <v>43276</v>
      </c>
      <c r="C100" s="15">
        <v>-1.8490435591491661E-2</v>
      </c>
      <c r="D100" s="11"/>
      <c r="E100" s="11"/>
    </row>
    <row r="101" spans="2:5" x14ac:dyDescent="0.25">
      <c r="B101" s="1">
        <v>43277</v>
      </c>
      <c r="C101" s="15">
        <v>2.276716372755061E-3</v>
      </c>
      <c r="D101" s="11"/>
      <c r="E101" s="11"/>
    </row>
    <row r="102" spans="2:5" x14ac:dyDescent="0.25">
      <c r="B102" s="1">
        <v>43278</v>
      </c>
      <c r="C102" s="15">
        <v>3.1232212912915003E-3</v>
      </c>
      <c r="D102" s="11"/>
      <c r="E102" s="11"/>
    </row>
    <row r="103" spans="2:5" x14ac:dyDescent="0.25">
      <c r="B103" s="1">
        <v>43279</v>
      </c>
      <c r="C103" s="15">
        <v>-5.0441543193464611E-3</v>
      </c>
      <c r="D103" s="11"/>
      <c r="E103" s="11"/>
    </row>
    <row r="104" spans="2:5" x14ac:dyDescent="0.25">
      <c r="B104" s="1">
        <v>43280</v>
      </c>
      <c r="C104" s="15">
        <v>1.7291733468878689E-2</v>
      </c>
      <c r="D104" s="11"/>
      <c r="E104" s="11"/>
    </row>
    <row r="105" spans="2:5" x14ac:dyDescent="0.25">
      <c r="B105" s="1">
        <v>43283</v>
      </c>
      <c r="C105" s="15">
        <v>-9.3017196237887845E-3</v>
      </c>
      <c r="D105" s="11"/>
      <c r="E105" s="11"/>
    </row>
    <row r="106" spans="2:5" x14ac:dyDescent="0.25">
      <c r="B106" s="1">
        <v>43284</v>
      </c>
      <c r="C106" s="15">
        <v>1.118047820015633E-2</v>
      </c>
      <c r="D106" s="11"/>
      <c r="E106" s="11"/>
    </row>
    <row r="107" spans="2:5" x14ac:dyDescent="0.25">
      <c r="B107" s="1">
        <v>43285</v>
      </c>
      <c r="C107" s="15">
        <v>4.4004878685761639E-3</v>
      </c>
      <c r="D107" s="11"/>
      <c r="E107" s="11"/>
    </row>
    <row r="108" spans="2:5" x14ac:dyDescent="0.25">
      <c r="B108" s="1">
        <v>43286</v>
      </c>
      <c r="C108" s="15">
        <v>1.2123961186478738E-3</v>
      </c>
      <c r="D108" s="11"/>
      <c r="E108" s="11"/>
    </row>
    <row r="109" spans="2:5" x14ac:dyDescent="0.25">
      <c r="B109" s="1">
        <v>43287</v>
      </c>
      <c r="C109" s="15">
        <v>2.6917730711097931E-3</v>
      </c>
      <c r="D109" s="11"/>
      <c r="E109" s="11"/>
    </row>
    <row r="110" spans="2:5" x14ac:dyDescent="0.25">
      <c r="B110" s="1">
        <v>43290</v>
      </c>
      <c r="C110" s="15">
        <v>7.1603425302644297E-3</v>
      </c>
      <c r="D110" s="11"/>
      <c r="E110" s="11"/>
    </row>
    <row r="111" spans="2:5" x14ac:dyDescent="0.25">
      <c r="B111" s="1">
        <v>43291</v>
      </c>
      <c r="C111" s="15">
        <v>1.0257388300569659E-3</v>
      </c>
      <c r="D111" s="11"/>
      <c r="E111" s="11"/>
    </row>
    <row r="112" spans="2:5" x14ac:dyDescent="0.25">
      <c r="B112" s="1">
        <v>43292</v>
      </c>
      <c r="C112" s="15">
        <v>-9.8534820003699508E-3</v>
      </c>
      <c r="D112" s="11"/>
      <c r="E112" s="11"/>
    </row>
    <row r="113" spans="2:5" x14ac:dyDescent="0.25">
      <c r="B113" s="1">
        <v>43293</v>
      </c>
      <c r="C113" s="15">
        <v>1.5457604223438892E-2</v>
      </c>
      <c r="D113" s="11"/>
      <c r="E113" s="11"/>
    </row>
    <row r="114" spans="2:5" x14ac:dyDescent="0.25">
      <c r="B114" s="1">
        <v>43294</v>
      </c>
      <c r="C114" s="15">
        <v>4.8486342135962701E-3</v>
      </c>
      <c r="D114" s="11"/>
      <c r="E114" s="11"/>
    </row>
    <row r="115" spans="2:5" x14ac:dyDescent="0.25">
      <c r="B115" s="1">
        <v>43297</v>
      </c>
      <c r="C115" s="15">
        <v>-1.4783437791301424E-3</v>
      </c>
      <c r="D115" s="11"/>
      <c r="E115" s="11"/>
    </row>
    <row r="116" spans="2:5" x14ac:dyDescent="0.25">
      <c r="B116" s="1">
        <v>43298</v>
      </c>
      <c r="C116" s="15">
        <v>-2.6357156216096911E-3</v>
      </c>
      <c r="D116" s="11"/>
      <c r="E116" s="11"/>
    </row>
    <row r="117" spans="2:5" x14ac:dyDescent="0.25">
      <c r="B117" s="1">
        <v>43299</v>
      </c>
      <c r="C117" s="15">
        <v>1.2774067890976681E-2</v>
      </c>
      <c r="D117" s="11"/>
      <c r="E117" s="11"/>
    </row>
    <row r="118" spans="2:5" x14ac:dyDescent="0.25">
      <c r="B118" s="1">
        <v>43300</v>
      </c>
      <c r="C118" s="15">
        <v>-4.6441127753915623E-4</v>
      </c>
      <c r="D118" s="11"/>
      <c r="E118" s="11"/>
    </row>
    <row r="119" spans="2:5" x14ac:dyDescent="0.25">
      <c r="B119" s="1">
        <v>43301</v>
      </c>
      <c r="C119" s="15">
        <v>6.4010269150873711E-3</v>
      </c>
      <c r="D119" s="11"/>
      <c r="E119" s="11"/>
    </row>
    <row r="120" spans="2:5" x14ac:dyDescent="0.25">
      <c r="B120" s="1">
        <v>43304</v>
      </c>
      <c r="C120" s="15">
        <v>-3.5151026688389209E-3</v>
      </c>
      <c r="D120" s="11"/>
      <c r="E120" s="11"/>
    </row>
    <row r="121" spans="2:5" x14ac:dyDescent="0.25">
      <c r="B121" s="1">
        <v>43305</v>
      </c>
      <c r="C121" s="15">
        <v>5.0975960034485013E-3</v>
      </c>
      <c r="D121" s="11"/>
      <c r="E121" s="11"/>
    </row>
    <row r="122" spans="2:5" x14ac:dyDescent="0.25">
      <c r="B122" s="1">
        <v>43306</v>
      </c>
      <c r="C122" s="15">
        <v>1.5400801045029056E-3</v>
      </c>
      <c r="D122" s="11"/>
      <c r="E122" s="11"/>
    </row>
    <row r="123" spans="2:5" x14ac:dyDescent="0.25">
      <c r="B123" s="1">
        <v>43307</v>
      </c>
      <c r="C123" s="15">
        <v>1.321793159373108E-2</v>
      </c>
      <c r="D123" s="11"/>
      <c r="E123" s="11"/>
    </row>
    <row r="124" spans="2:5" x14ac:dyDescent="0.25">
      <c r="B124" s="1">
        <v>43308</v>
      </c>
      <c r="C124" s="15">
        <v>3.6837924938222244E-3</v>
      </c>
      <c r="D124" s="11"/>
      <c r="E124" s="11"/>
    </row>
    <row r="125" spans="2:5" x14ac:dyDescent="0.25">
      <c r="B125" s="1">
        <v>43311</v>
      </c>
      <c r="C125" s="15">
        <v>-1.0710831506006713E-3</v>
      </c>
      <c r="D125" s="11"/>
      <c r="E125" s="11"/>
    </row>
    <row r="126" spans="2:5" x14ac:dyDescent="0.25">
      <c r="B126" s="1">
        <v>43312</v>
      </c>
      <c r="C126" s="15">
        <v>1.1942604939729762E-3</v>
      </c>
      <c r="D126" s="11"/>
      <c r="E126" s="11"/>
    </row>
    <row r="127" spans="2:5" x14ac:dyDescent="0.25">
      <c r="B127" s="1">
        <v>43314</v>
      </c>
      <c r="C127" s="15">
        <v>-2.0469295031873003E-3</v>
      </c>
      <c r="D127" s="11"/>
      <c r="E127" s="11"/>
    </row>
    <row r="128" spans="2:5" x14ac:dyDescent="0.25">
      <c r="B128" s="1">
        <v>43315</v>
      </c>
      <c r="C128" s="15">
        <v>2.6537698703776869E-4</v>
      </c>
      <c r="D128" s="11"/>
      <c r="E128" s="11"/>
    </row>
    <row r="129" spans="2:5" x14ac:dyDescent="0.25">
      <c r="B129" s="1">
        <v>43318</v>
      </c>
      <c r="C129" s="15">
        <v>-9.4388274895429447E-4</v>
      </c>
      <c r="D129" s="11"/>
      <c r="E129" s="11"/>
    </row>
    <row r="130" spans="2:5" x14ac:dyDescent="0.25">
      <c r="B130" s="1">
        <v>43319</v>
      </c>
      <c r="C130" s="15">
        <v>5.6521524729422623E-3</v>
      </c>
      <c r="D130" s="11"/>
      <c r="E130" s="11"/>
    </row>
    <row r="131" spans="2:5" x14ac:dyDescent="0.25">
      <c r="B131" s="1">
        <v>43320</v>
      </c>
      <c r="C131" s="15">
        <v>-2.7283572732788031E-3</v>
      </c>
      <c r="D131" s="11"/>
      <c r="E131" s="11"/>
    </row>
    <row r="132" spans="2:5" x14ac:dyDescent="0.25">
      <c r="B132" s="1">
        <v>43321</v>
      </c>
      <c r="C132" s="15">
        <v>-3.3260900347276134E-3</v>
      </c>
      <c r="D132" s="11"/>
      <c r="E132" s="11"/>
    </row>
    <row r="133" spans="2:5" x14ac:dyDescent="0.25">
      <c r="B133" s="1">
        <v>43322</v>
      </c>
      <c r="C133" s="15">
        <v>-1.2581993245923684E-2</v>
      </c>
      <c r="D133" s="11"/>
      <c r="E133" s="11"/>
    </row>
    <row r="134" spans="2:5" x14ac:dyDescent="0.25">
      <c r="B134" s="1">
        <v>43325</v>
      </c>
      <c r="C134" s="15">
        <v>-2.8807982364096318E-3</v>
      </c>
      <c r="D134" s="11"/>
      <c r="E134" s="11"/>
    </row>
    <row r="135" spans="2:5" x14ac:dyDescent="0.25">
      <c r="B135" s="1">
        <v>43326</v>
      </c>
      <c r="C135" s="15">
        <v>5.3731390970845894E-4</v>
      </c>
      <c r="D135" s="11"/>
      <c r="E135" s="11"/>
    </row>
    <row r="136" spans="2:5" x14ac:dyDescent="0.25">
      <c r="B136" s="1">
        <v>43327</v>
      </c>
      <c r="C136" s="15">
        <v>-9.3620257821385167E-3</v>
      </c>
      <c r="D136" s="11"/>
      <c r="E136" s="11"/>
    </row>
    <row r="137" spans="2:5" x14ac:dyDescent="0.25">
      <c r="B137" s="1">
        <v>43328</v>
      </c>
      <c r="C137" s="15">
        <v>7.977078612455557E-3</v>
      </c>
      <c r="D137" s="11"/>
      <c r="E137" s="11"/>
    </row>
    <row r="138" spans="2:5" x14ac:dyDescent="0.25">
      <c r="B138" s="1">
        <v>43329</v>
      </c>
      <c r="C138" s="15">
        <v>6.8771552842328276E-4</v>
      </c>
      <c r="D138" s="11"/>
      <c r="E138" s="11"/>
    </row>
    <row r="139" spans="2:5" x14ac:dyDescent="0.25">
      <c r="B139" s="1">
        <v>43332</v>
      </c>
      <c r="C139" s="15">
        <v>6.1583148925699049E-3</v>
      </c>
      <c r="D139" s="11"/>
      <c r="E139" s="11"/>
    </row>
    <row r="140" spans="2:5" x14ac:dyDescent="0.25">
      <c r="B140" s="1">
        <v>43333</v>
      </c>
      <c r="C140" s="15">
        <v>2.5718786620512191E-3</v>
      </c>
      <c r="D140" s="11"/>
      <c r="E140" s="11"/>
    </row>
    <row r="141" spans="2:5" x14ac:dyDescent="0.25">
      <c r="B141" s="1">
        <v>43334</v>
      </c>
      <c r="C141" s="15">
        <v>-3.8232780896496621E-3</v>
      </c>
      <c r="D141" s="11"/>
      <c r="E141" s="11"/>
    </row>
    <row r="142" spans="2:5" x14ac:dyDescent="0.25">
      <c r="B142" s="1">
        <v>43335</v>
      </c>
      <c r="C142" s="15">
        <v>1.6797510471633359E-4</v>
      </c>
      <c r="D142" s="11"/>
      <c r="E142" s="11"/>
    </row>
    <row r="143" spans="2:5" x14ac:dyDescent="0.25">
      <c r="B143" s="1">
        <v>43336</v>
      </c>
      <c r="C143" s="15">
        <v>3.5133036352874569E-4</v>
      </c>
      <c r="D143" s="11"/>
      <c r="E143" s="11"/>
    </row>
    <row r="144" spans="2:5" x14ac:dyDescent="0.25">
      <c r="B144" s="1">
        <v>43339</v>
      </c>
      <c r="C144" s="15">
        <v>5.0463978046764169E-3</v>
      </c>
      <c r="D144" s="11"/>
      <c r="E144" s="11"/>
    </row>
    <row r="145" spans="2:5" x14ac:dyDescent="0.25">
      <c r="B145" s="1">
        <v>43340</v>
      </c>
      <c r="C145" s="15">
        <v>-1.5883005886436763E-3</v>
      </c>
      <c r="D145" s="11"/>
      <c r="E145" s="11"/>
    </row>
    <row r="146" spans="2:5" x14ac:dyDescent="0.25">
      <c r="B146" s="1">
        <v>43341</v>
      </c>
      <c r="C146" s="15">
        <v>-4.6234884228724127E-5</v>
      </c>
      <c r="D146" s="11"/>
      <c r="E146" s="11"/>
    </row>
    <row r="147" spans="2:5" x14ac:dyDescent="0.25">
      <c r="B147" s="1">
        <v>43342</v>
      </c>
      <c r="C147" s="15">
        <v>-4.6099861515571661E-3</v>
      </c>
      <c r="D147" s="11"/>
      <c r="E147" s="11"/>
    </row>
    <row r="148" spans="2:5" x14ac:dyDescent="0.25">
      <c r="B148" s="1">
        <v>43343</v>
      </c>
      <c r="C148" s="15">
        <v>-7.6045487313578519E-3</v>
      </c>
      <c r="D148" s="11"/>
      <c r="E148" s="11"/>
    </row>
    <row r="149" spans="2:5" x14ac:dyDescent="0.25">
      <c r="B149" s="1">
        <v>43346</v>
      </c>
      <c r="C149" s="15">
        <v>3.3275827652250456E-3</v>
      </c>
      <c r="D149" s="11"/>
      <c r="E149" s="11"/>
    </row>
    <row r="150" spans="2:5" x14ac:dyDescent="0.25">
      <c r="B150" s="1">
        <v>43347</v>
      </c>
      <c r="C150" s="15">
        <v>-5.7453754071286056E-3</v>
      </c>
      <c r="D150" s="11"/>
      <c r="E150" s="11"/>
    </row>
    <row r="151" spans="2:5" x14ac:dyDescent="0.25">
      <c r="B151" s="1">
        <v>43348</v>
      </c>
      <c r="C151" s="15">
        <v>-9.3184182271297544E-3</v>
      </c>
      <c r="D151" s="11"/>
      <c r="E151" s="11"/>
    </row>
    <row r="152" spans="2:5" x14ac:dyDescent="0.25">
      <c r="B152" s="1">
        <v>43349</v>
      </c>
      <c r="C152" s="15">
        <v>-5.6695301795368636E-3</v>
      </c>
      <c r="D152" s="11"/>
      <c r="E152" s="11"/>
    </row>
    <row r="153" spans="2:5" x14ac:dyDescent="0.25">
      <c r="B153" s="1">
        <v>43350</v>
      </c>
      <c r="C153" s="15">
        <v>2.7618899631551841E-3</v>
      </c>
      <c r="D153" s="11"/>
      <c r="E153" s="11"/>
    </row>
    <row r="154" spans="2:5" x14ac:dyDescent="0.25">
      <c r="B154" s="1">
        <v>43353</v>
      </c>
      <c r="C154" s="15">
        <v>9.8046454934603844E-3</v>
      </c>
      <c r="D154" s="11"/>
      <c r="E154" s="11"/>
    </row>
    <row r="155" spans="2:5" x14ac:dyDescent="0.25">
      <c r="B155" s="1">
        <v>43354</v>
      </c>
      <c r="C155" s="15">
        <v>-1.7147491646447577E-3</v>
      </c>
      <c r="D155" s="11"/>
      <c r="E155" s="11"/>
    </row>
    <row r="156" spans="2:5" x14ac:dyDescent="0.25">
      <c r="B156" s="1">
        <v>43355</v>
      </c>
      <c r="C156" s="15">
        <v>5.0562147476505004E-3</v>
      </c>
      <c r="D156" s="11"/>
      <c r="E156" s="11"/>
    </row>
    <row r="157" spans="2:5" x14ac:dyDescent="0.25">
      <c r="B157" s="1">
        <v>43356</v>
      </c>
      <c r="C157" s="15">
        <v>-5.580291748685795E-6</v>
      </c>
      <c r="D157" s="11"/>
      <c r="E157" s="11"/>
    </row>
    <row r="158" spans="2:5" x14ac:dyDescent="0.25">
      <c r="B158" s="1">
        <v>43357</v>
      </c>
      <c r="C158" s="15">
        <v>1.1065205522964305E-3</v>
      </c>
      <c r="D158" s="11"/>
      <c r="E158" s="11"/>
    </row>
    <row r="159" spans="2:5" x14ac:dyDescent="0.25">
      <c r="B159" s="1">
        <v>43360</v>
      </c>
      <c r="C159" s="15">
        <v>-3.7181635657397294E-3</v>
      </c>
      <c r="D159" s="11"/>
      <c r="E159" s="11"/>
    </row>
    <row r="160" spans="2:5" x14ac:dyDescent="0.25">
      <c r="B160" s="1">
        <v>43361</v>
      </c>
      <c r="C160" s="15">
        <v>-2.3346776170249939E-3</v>
      </c>
      <c r="D160" s="11"/>
      <c r="E160" s="11"/>
    </row>
    <row r="161" spans="2:5" x14ac:dyDescent="0.25">
      <c r="B161" s="1">
        <v>43362</v>
      </c>
      <c r="C161" s="15">
        <v>2.6859756332324736E-3</v>
      </c>
      <c r="D161" s="11"/>
      <c r="E161" s="11"/>
    </row>
    <row r="162" spans="2:5" x14ac:dyDescent="0.25">
      <c r="B162" s="1">
        <v>43363</v>
      </c>
      <c r="C162" s="15">
        <v>6.7957627652894814E-3</v>
      </c>
      <c r="D162" s="11"/>
      <c r="E162" s="11"/>
    </row>
    <row r="163" spans="2:5" x14ac:dyDescent="0.25">
      <c r="B163" s="1">
        <v>43364</v>
      </c>
      <c r="C163" s="15">
        <v>-6.0346108423914302E-4</v>
      </c>
      <c r="D163" s="11"/>
      <c r="E163" s="11"/>
    </row>
    <row r="164" spans="2:5" x14ac:dyDescent="0.25">
      <c r="B164" s="1">
        <v>43367</v>
      </c>
      <c r="C164" s="15">
        <v>-5.4800154975218618E-3</v>
      </c>
      <c r="D164" s="11"/>
      <c r="E164" s="11"/>
    </row>
    <row r="165" spans="2:5" x14ac:dyDescent="0.25">
      <c r="B165" s="1">
        <v>43368</v>
      </c>
      <c r="C165" s="15">
        <v>8.3917136814548599E-3</v>
      </c>
      <c r="D165" s="11"/>
      <c r="E165" s="11"/>
    </row>
    <row r="166" spans="2:5" x14ac:dyDescent="0.25">
      <c r="B166" s="1">
        <v>43369</v>
      </c>
      <c r="C166" s="15">
        <v>6.4668006103847375E-3</v>
      </c>
      <c r="D166" s="11"/>
      <c r="E166" s="11"/>
    </row>
    <row r="167" spans="2:5" x14ac:dyDescent="0.25">
      <c r="B167" s="1">
        <v>43370</v>
      </c>
      <c r="C167" s="15">
        <v>3.5267588428311569E-3</v>
      </c>
      <c r="D167" s="11"/>
      <c r="E167" s="11"/>
    </row>
    <row r="168" spans="2:5" x14ac:dyDescent="0.25">
      <c r="B168" s="1">
        <v>43371</v>
      </c>
      <c r="C168" s="15">
        <v>-2.6626082132938933E-3</v>
      </c>
      <c r="D168" s="11"/>
      <c r="E168" s="11"/>
    </row>
    <row r="169" spans="2:5" x14ac:dyDescent="0.25">
      <c r="B169" s="1">
        <v>43374</v>
      </c>
      <c r="C169" s="15">
        <v>4.2887701449991766E-3</v>
      </c>
      <c r="D169" s="11"/>
      <c r="E169" s="11"/>
    </row>
    <row r="170" spans="2:5" x14ac:dyDescent="0.25">
      <c r="B170" s="1">
        <v>43375</v>
      </c>
      <c r="C170" s="15">
        <v>-4.3624965353945555E-3</v>
      </c>
      <c r="D170" s="11"/>
      <c r="E170" s="11"/>
    </row>
    <row r="171" spans="2:5" x14ac:dyDescent="0.25">
      <c r="B171" s="1">
        <v>43376</v>
      </c>
      <c r="C171" s="15">
        <v>9.6252467263973074E-3</v>
      </c>
      <c r="D171" s="11"/>
      <c r="E171" s="11"/>
    </row>
    <row r="172" spans="2:5" x14ac:dyDescent="0.25">
      <c r="B172" s="1">
        <v>43377</v>
      </c>
      <c r="C172" s="15">
        <v>-8.503433054162457E-3</v>
      </c>
      <c r="D172" s="11"/>
      <c r="E172" s="11"/>
    </row>
    <row r="173" spans="2:5" x14ac:dyDescent="0.25">
      <c r="B173" s="1">
        <v>43378</v>
      </c>
      <c r="C173" s="15">
        <v>-6.1126124745545241E-3</v>
      </c>
      <c r="D173" s="11"/>
      <c r="E173" s="11"/>
    </row>
    <row r="174" spans="2:5" x14ac:dyDescent="0.25">
      <c r="B174" s="1">
        <v>43381</v>
      </c>
      <c r="C174" s="15">
        <v>-8.657062588977027E-3</v>
      </c>
      <c r="D174" s="11"/>
      <c r="E174" s="11"/>
    </row>
    <row r="175" spans="2:5" x14ac:dyDescent="0.25">
      <c r="B175" s="1">
        <v>43382</v>
      </c>
      <c r="C175" s="15">
        <v>-3.3466735445131235E-6</v>
      </c>
      <c r="D175" s="11"/>
      <c r="E175" s="11"/>
    </row>
    <row r="176" spans="2:5" x14ac:dyDescent="0.25">
      <c r="B176" s="1">
        <v>43383</v>
      </c>
      <c r="C176" s="15">
        <v>-7.9778706035167346E-3</v>
      </c>
      <c r="D176" s="11"/>
      <c r="E176" s="11"/>
    </row>
    <row r="177" spans="2:5" x14ac:dyDescent="0.25">
      <c r="B177" s="1">
        <v>43384</v>
      </c>
      <c r="C177" s="15">
        <v>-2.8942128146166368E-2</v>
      </c>
      <c r="D177" s="11"/>
      <c r="E177" s="11"/>
    </row>
    <row r="178" spans="2:5" x14ac:dyDescent="0.25">
      <c r="B178" s="1">
        <v>43385</v>
      </c>
      <c r="C178" s="15">
        <v>2.449773098112118E-3</v>
      </c>
      <c r="D178" s="11"/>
      <c r="E178" s="11"/>
    </row>
    <row r="179" spans="2:5" x14ac:dyDescent="0.25">
      <c r="B179" s="1">
        <v>43388</v>
      </c>
      <c r="C179" s="15">
        <v>-8.3402936875209832E-4</v>
      </c>
      <c r="D179" s="11"/>
      <c r="E179" s="11"/>
    </row>
    <row r="180" spans="2:5" x14ac:dyDescent="0.25">
      <c r="B180" s="1">
        <v>43389</v>
      </c>
      <c r="C180" s="15">
        <v>1.6255395004192152E-2</v>
      </c>
      <c r="D180" s="11"/>
      <c r="E180" s="11"/>
    </row>
    <row r="181" spans="2:5" x14ac:dyDescent="0.25">
      <c r="B181" s="1">
        <v>43390</v>
      </c>
      <c r="C181" s="15">
        <v>-5.0862675851668371E-3</v>
      </c>
      <c r="D181" s="11"/>
      <c r="E181" s="11"/>
    </row>
    <row r="182" spans="2:5" x14ac:dyDescent="0.25">
      <c r="B182" s="1">
        <v>43391</v>
      </c>
      <c r="C182" s="15">
        <v>3.2893096385340215E-3</v>
      </c>
      <c r="D182" s="11"/>
      <c r="E182" s="11"/>
    </row>
    <row r="183" spans="2:5" x14ac:dyDescent="0.25">
      <c r="B183" s="1">
        <v>43392</v>
      </c>
      <c r="C183" s="15">
        <v>1.0527385062657046E-2</v>
      </c>
      <c r="D183" s="11"/>
      <c r="E183" s="11"/>
    </row>
    <row r="184" spans="2:5" x14ac:dyDescent="0.25">
      <c r="B184" s="1">
        <v>43395</v>
      </c>
      <c r="C184" s="15">
        <v>-7.3628697093575113E-4</v>
      </c>
      <c r="D184" s="11"/>
      <c r="E184" s="11"/>
    </row>
    <row r="185" spans="2:5" x14ac:dyDescent="0.25">
      <c r="B185" s="1">
        <v>43396</v>
      </c>
      <c r="C185" s="15">
        <v>-1.1162325224114866E-2</v>
      </c>
      <c r="D185" s="11"/>
      <c r="E185" s="11"/>
    </row>
    <row r="186" spans="2:5" x14ac:dyDescent="0.25">
      <c r="B186" s="1">
        <v>43397</v>
      </c>
      <c r="C186" s="15">
        <v>-4.8640141266300674E-3</v>
      </c>
      <c r="D186" s="11"/>
      <c r="E186" s="11"/>
    </row>
    <row r="187" spans="2:5" x14ac:dyDescent="0.25">
      <c r="B187" s="1">
        <v>43398</v>
      </c>
      <c r="C187" s="15">
        <v>-2.0893805493393813E-3</v>
      </c>
      <c r="D187" s="11"/>
      <c r="E187" s="11"/>
    </row>
    <row r="188" spans="2:5" x14ac:dyDescent="0.25">
      <c r="B188" s="1">
        <v>43399</v>
      </c>
      <c r="C188" s="15">
        <v>-4.6741430466763489E-3</v>
      </c>
      <c r="D188" s="11"/>
      <c r="E188" s="11"/>
    </row>
    <row r="189" spans="2:5" x14ac:dyDescent="0.25">
      <c r="B189" s="1">
        <v>43402</v>
      </c>
      <c r="C189" s="15">
        <v>1.0768280658933094E-2</v>
      </c>
      <c r="D189" s="11"/>
      <c r="E189" s="11"/>
    </row>
    <row r="190" spans="2:5" x14ac:dyDescent="0.25">
      <c r="B190" s="1">
        <v>43403</v>
      </c>
      <c r="C190" s="15">
        <v>1.0748432922635942E-2</v>
      </c>
      <c r="D190" s="11"/>
      <c r="E190" s="11"/>
    </row>
    <row r="191" spans="2:5" x14ac:dyDescent="0.25">
      <c r="B191" s="1">
        <v>43404</v>
      </c>
      <c r="C191" s="15">
        <v>1.8782815321300106E-2</v>
      </c>
      <c r="D191" s="11"/>
      <c r="E191" s="11"/>
    </row>
    <row r="192" spans="2:5" x14ac:dyDescent="0.25">
      <c r="B192" s="1">
        <v>43405</v>
      </c>
      <c r="C192" s="15">
        <v>-5.4436371491561886E-4</v>
      </c>
      <c r="D192" s="11"/>
      <c r="E192" s="11"/>
    </row>
    <row r="193" spans="2:5" x14ac:dyDescent="0.25">
      <c r="B193" s="1">
        <v>43406</v>
      </c>
      <c r="C193" s="15">
        <v>-2.7707539568648798E-3</v>
      </c>
      <c r="D193" s="11"/>
      <c r="E193" s="11"/>
    </row>
    <row r="194" spans="2:5" x14ac:dyDescent="0.25">
      <c r="B194" s="1">
        <v>43409</v>
      </c>
      <c r="C194" s="15">
        <v>1.8088009518084647E-3</v>
      </c>
      <c r="D194" s="11"/>
      <c r="E194" s="11"/>
    </row>
    <row r="195" spans="2:5" x14ac:dyDescent="0.25">
      <c r="B195" s="1">
        <v>43410</v>
      </c>
      <c r="C195" s="15">
        <v>-1.8343787173922266E-3</v>
      </c>
      <c r="D195" s="11"/>
      <c r="E195" s="11"/>
    </row>
    <row r="196" spans="2:5" x14ac:dyDescent="0.25">
      <c r="B196" s="1">
        <v>43411</v>
      </c>
      <c r="C196" s="15">
        <v>6.4802417144260716E-3</v>
      </c>
      <c r="D196" s="11"/>
      <c r="E196" s="11"/>
    </row>
    <row r="197" spans="2:5" x14ac:dyDescent="0.25">
      <c r="B197" s="1">
        <v>43412</v>
      </c>
      <c r="C197" s="15">
        <v>4.8904973244443539E-3</v>
      </c>
      <c r="D197" s="11"/>
      <c r="E197" s="11"/>
    </row>
    <row r="198" spans="2:5" x14ac:dyDescent="0.25">
      <c r="B198" s="1">
        <v>43413</v>
      </c>
      <c r="C198" s="15">
        <v>-2.2973294716681636E-3</v>
      </c>
      <c r="D198" s="11"/>
      <c r="E198" s="11"/>
    </row>
    <row r="199" spans="2:5" x14ac:dyDescent="0.25">
      <c r="B199" s="1">
        <v>43416</v>
      </c>
      <c r="C199" s="15">
        <v>-9.9657045154017965E-3</v>
      </c>
      <c r="D199" s="11"/>
      <c r="E199" s="11"/>
    </row>
    <row r="200" spans="2:5" x14ac:dyDescent="0.25">
      <c r="B200" s="1">
        <v>43417</v>
      </c>
      <c r="C200" s="15">
        <v>3.4867709280543835E-3</v>
      </c>
      <c r="D200" s="11"/>
      <c r="E200" s="11"/>
    </row>
    <row r="201" spans="2:5" x14ac:dyDescent="0.25">
      <c r="B201" s="1">
        <v>43418</v>
      </c>
      <c r="C201" s="15">
        <v>-9.3867894385315509E-3</v>
      </c>
      <c r="D201" s="11"/>
      <c r="E201" s="11"/>
    </row>
    <row r="202" spans="2:5" x14ac:dyDescent="0.25">
      <c r="B202" s="1">
        <v>43419</v>
      </c>
      <c r="C202" s="15">
        <v>-6.8725858569500531E-3</v>
      </c>
      <c r="D202" s="11"/>
      <c r="E202" s="11"/>
    </row>
    <row r="203" spans="2:5" x14ac:dyDescent="0.25">
      <c r="B203" s="1">
        <v>43420</v>
      </c>
      <c r="C203" s="15">
        <v>4.2030907747072632E-3</v>
      </c>
      <c r="D203" s="11"/>
      <c r="E203" s="11"/>
    </row>
    <row r="204" spans="2:5" x14ac:dyDescent="0.25">
      <c r="B204" s="1">
        <v>43423</v>
      </c>
      <c r="C204" s="15">
        <v>-1.0697618947636656E-2</v>
      </c>
      <c r="D204" s="11"/>
      <c r="E204" s="11"/>
    </row>
    <row r="205" spans="2:5" x14ac:dyDescent="0.25">
      <c r="B205" s="1">
        <v>43424</v>
      </c>
      <c r="C205" s="15">
        <v>-4.9095597095227816E-3</v>
      </c>
      <c r="D205" s="11"/>
      <c r="E205" s="11"/>
    </row>
    <row r="206" spans="2:5" x14ac:dyDescent="0.25">
      <c r="B206" s="1">
        <v>43425</v>
      </c>
      <c r="C206" s="15">
        <v>8.1801928302667193E-3</v>
      </c>
      <c r="D206" s="11"/>
      <c r="E206" s="11"/>
    </row>
    <row r="207" spans="2:5" x14ac:dyDescent="0.25">
      <c r="B207" s="1">
        <v>43426</v>
      </c>
      <c r="C207" s="15">
        <v>-6.8309617669441991E-3</v>
      </c>
      <c r="D207" s="11"/>
      <c r="E207" s="11"/>
    </row>
    <row r="208" spans="2:5" x14ac:dyDescent="0.25">
      <c r="B208" s="1">
        <v>43427</v>
      </c>
      <c r="C208" s="15">
        <v>7.3307531540240944E-3</v>
      </c>
      <c r="D208" s="11"/>
      <c r="E208" s="11"/>
    </row>
    <row r="209" spans="2:5" x14ac:dyDescent="0.25">
      <c r="B209" s="1">
        <v>43430</v>
      </c>
      <c r="C209" s="15">
        <v>9.6157237371770066E-3</v>
      </c>
      <c r="D209" s="11"/>
      <c r="E209" s="11"/>
    </row>
    <row r="210" spans="2:5" x14ac:dyDescent="0.25">
      <c r="B210" s="1">
        <v>43431</v>
      </c>
      <c r="C210" s="15">
        <v>-3.7421423437127288E-3</v>
      </c>
      <c r="D210" s="11"/>
      <c r="E210" s="11"/>
    </row>
    <row r="211" spans="2:5" x14ac:dyDescent="0.25">
      <c r="B211" s="1">
        <v>43432</v>
      </c>
      <c r="C211" s="15">
        <v>-3.8555376620230675E-4</v>
      </c>
      <c r="D211" s="11"/>
      <c r="E211" s="11"/>
    </row>
    <row r="212" spans="2:5" x14ac:dyDescent="0.25">
      <c r="B212" s="1">
        <v>43433</v>
      </c>
      <c r="C212" s="15">
        <v>1.3513198526773351E-2</v>
      </c>
      <c r="D212" s="11"/>
      <c r="E212" s="11"/>
    </row>
    <row r="213" spans="2:5" x14ac:dyDescent="0.25">
      <c r="B213" s="1">
        <v>43434</v>
      </c>
      <c r="C213" s="15">
        <v>2.4560550971965966E-3</v>
      </c>
      <c r="D213" s="11"/>
      <c r="E213" s="11"/>
    </row>
    <row r="214" spans="2:5" x14ac:dyDescent="0.25">
      <c r="B214" s="1">
        <v>43437</v>
      </c>
      <c r="C214" s="15">
        <v>7.583676846092402E-3</v>
      </c>
      <c r="D214" s="11"/>
      <c r="E214" s="11"/>
    </row>
    <row r="215" spans="2:5" x14ac:dyDescent="0.25">
      <c r="B215" s="1">
        <v>43438</v>
      </c>
      <c r="C215" s="15">
        <v>-2.3703310870004657E-3</v>
      </c>
      <c r="D215" s="11"/>
      <c r="E215" s="11"/>
    </row>
    <row r="216" spans="2:5" x14ac:dyDescent="0.25">
      <c r="B216" s="1">
        <v>43439</v>
      </c>
      <c r="C216" s="15">
        <v>-1.609358694565266E-2</v>
      </c>
      <c r="D216" s="11"/>
      <c r="E216" s="11"/>
    </row>
    <row r="217" spans="2:5" x14ac:dyDescent="0.25">
      <c r="B217" s="1">
        <v>43440</v>
      </c>
      <c r="C217" s="15">
        <v>-3.181292813090586E-2</v>
      </c>
      <c r="D217" s="11"/>
      <c r="E217" s="11"/>
    </row>
    <row r="218" spans="2:5" x14ac:dyDescent="0.25">
      <c r="B218" s="1">
        <v>43441</v>
      </c>
      <c r="C218" s="15">
        <v>9.3098449224751079E-3</v>
      </c>
      <c r="D218" s="11"/>
      <c r="E218" s="11"/>
    </row>
    <row r="219" spans="2:5" x14ac:dyDescent="0.25">
      <c r="B219" s="1">
        <v>43444</v>
      </c>
      <c r="C219" s="15">
        <v>-2.1977457615237839E-2</v>
      </c>
      <c r="D219" s="11"/>
      <c r="E219" s="11"/>
    </row>
    <row r="220" spans="2:5" x14ac:dyDescent="0.25">
      <c r="B220" s="1">
        <v>43445</v>
      </c>
      <c r="C220" s="15">
        <v>1.9004284426483053E-2</v>
      </c>
      <c r="D220" s="11"/>
      <c r="E220" s="11"/>
    </row>
    <row r="221" spans="2:5" x14ac:dyDescent="0.25">
      <c r="B221" s="1">
        <v>43446</v>
      </c>
      <c r="C221" s="15">
        <v>1.6620566006212201E-2</v>
      </c>
      <c r="D221" s="11"/>
      <c r="E221" s="11"/>
    </row>
    <row r="222" spans="2:5" x14ac:dyDescent="0.25">
      <c r="B222" s="1">
        <v>43447</v>
      </c>
      <c r="C222" s="15">
        <v>-5.2546421392758447E-3</v>
      </c>
      <c r="D222" s="11"/>
      <c r="E222" s="11"/>
    </row>
    <row r="223" spans="2:5" x14ac:dyDescent="0.25">
      <c r="B223" s="1">
        <v>43448</v>
      </c>
      <c r="C223" s="15">
        <v>-1.1526577866762366E-2</v>
      </c>
      <c r="D223" s="11"/>
      <c r="E223" s="11"/>
    </row>
    <row r="224" spans="2:5" x14ac:dyDescent="0.25">
      <c r="B224" s="1">
        <v>43451</v>
      </c>
      <c r="C224" s="15">
        <v>-1.282855891719592E-2</v>
      </c>
      <c r="D224" s="11"/>
      <c r="E224" s="11"/>
    </row>
    <row r="225" spans="2:5" x14ac:dyDescent="0.25">
      <c r="B225" s="1">
        <v>43452</v>
      </c>
      <c r="C225" s="15">
        <v>-8.679118253208884E-3</v>
      </c>
      <c r="D225" s="11"/>
      <c r="E225" s="11"/>
    </row>
    <row r="226" spans="2:5" x14ac:dyDescent="0.25">
      <c r="B226" s="1">
        <v>43453</v>
      </c>
      <c r="C226" s="15">
        <v>1.3932156529055106E-3</v>
      </c>
      <c r="D226" s="11"/>
      <c r="E226" s="11"/>
    </row>
    <row r="227" spans="2:5" x14ac:dyDescent="0.25">
      <c r="B227" s="1">
        <v>43454</v>
      </c>
      <c r="C227" s="15">
        <v>-1.4825711669290698E-2</v>
      </c>
      <c r="D227" s="11"/>
      <c r="E227" s="11"/>
    </row>
    <row r="228" spans="2:5" x14ac:dyDescent="0.25">
      <c r="B228" s="1">
        <v>43455</v>
      </c>
      <c r="C228" s="15">
        <v>3.3389239825787342E-4</v>
      </c>
      <c r="D228" s="11"/>
      <c r="E228" s="11"/>
    </row>
    <row r="229" spans="2:5" x14ac:dyDescent="0.25">
      <c r="B229" s="1">
        <v>43461</v>
      </c>
      <c r="C229" s="15">
        <v>-2.6685618170265712E-2</v>
      </c>
      <c r="D229" s="11"/>
      <c r="E229" s="11"/>
    </row>
    <row r="230" spans="2:5" x14ac:dyDescent="0.25">
      <c r="B230" s="1">
        <v>43462</v>
      </c>
      <c r="C230" s="15">
        <v>2.8111426245919446E-2</v>
      </c>
      <c r="D230" s="11"/>
      <c r="E230" s="11"/>
    </row>
    <row r="231" spans="2:5" x14ac:dyDescent="0.25">
      <c r="B231" s="1">
        <v>43468</v>
      </c>
      <c r="C231" s="15">
        <v>4.3455915008117074E-3</v>
      </c>
      <c r="D231" s="11"/>
      <c r="E231" s="11"/>
    </row>
    <row r="232" spans="2:5" x14ac:dyDescent="0.25">
      <c r="B232" s="1">
        <v>43469</v>
      </c>
      <c r="C232" s="15">
        <v>1.6697733772073065E-2</v>
      </c>
      <c r="D232" s="11"/>
      <c r="E232" s="11"/>
    </row>
    <row r="233" spans="2:5" x14ac:dyDescent="0.25">
      <c r="B233" s="1">
        <v>43472</v>
      </c>
      <c r="C233" s="15">
        <v>-8.4704006276972166E-3</v>
      </c>
      <c r="D233" s="11"/>
      <c r="E233" s="11"/>
    </row>
    <row r="234" spans="2:5" x14ac:dyDescent="0.25">
      <c r="B234" s="1">
        <v>43473</v>
      </c>
      <c r="C234" s="15">
        <v>1.0897591917474969E-2</v>
      </c>
      <c r="D234" s="11"/>
      <c r="E234" s="11"/>
    </row>
    <row r="235" spans="2:5" x14ac:dyDescent="0.25">
      <c r="B235" s="1">
        <v>43474</v>
      </c>
      <c r="C235" s="15">
        <v>6.7251349053716325E-3</v>
      </c>
      <c r="D235" s="11"/>
      <c r="E235" s="11"/>
    </row>
    <row r="236" spans="2:5" x14ac:dyDescent="0.25">
      <c r="B236" s="1">
        <v>43475</v>
      </c>
      <c r="C236" s="15">
        <v>1.3010505900739489E-2</v>
      </c>
      <c r="D236" s="11"/>
      <c r="E236" s="11"/>
    </row>
    <row r="237" spans="2:5" x14ac:dyDescent="0.25">
      <c r="B237" s="1">
        <v>43476</v>
      </c>
      <c r="C237" s="15">
        <v>3.0335196294508648E-3</v>
      </c>
      <c r="D237" s="11"/>
      <c r="E237" s="11"/>
    </row>
    <row r="238" spans="2:5" x14ac:dyDescent="0.25">
      <c r="B238" s="1">
        <v>43479</v>
      </c>
      <c r="C238" s="15">
        <v>-7.7209748293434188E-3</v>
      </c>
      <c r="D238" s="11"/>
      <c r="E238" s="11"/>
    </row>
    <row r="239" spans="2:5" x14ac:dyDescent="0.25">
      <c r="B239" s="1">
        <v>43480</v>
      </c>
      <c r="C239" s="15">
        <v>7.325573489003645E-3</v>
      </c>
      <c r="D239" s="11"/>
      <c r="E239" s="11"/>
    </row>
    <row r="240" spans="2:5" x14ac:dyDescent="0.25">
      <c r="B240" s="1">
        <v>43481</v>
      </c>
      <c r="C240" s="15">
        <v>5.541726757011034E-3</v>
      </c>
      <c r="D240" s="11"/>
      <c r="E240" s="11"/>
    </row>
    <row r="241" spans="2:5" x14ac:dyDescent="0.25">
      <c r="B241" s="1">
        <v>43482</v>
      </c>
      <c r="C241" s="15">
        <v>4.5390458251350907E-3</v>
      </c>
      <c r="D241" s="11"/>
      <c r="E241" s="11"/>
    </row>
    <row r="242" spans="2:5" x14ac:dyDescent="0.25">
      <c r="B242" s="1">
        <v>43483</v>
      </c>
      <c r="C242" s="15">
        <v>1.224448208914275E-2</v>
      </c>
      <c r="D242" s="11"/>
      <c r="E242" s="11"/>
    </row>
    <row r="243" spans="2:5" x14ac:dyDescent="0.25">
      <c r="B243" s="1">
        <v>43486</v>
      </c>
      <c r="C243" s="15">
        <v>-1.391709959444043E-3</v>
      </c>
      <c r="D243" s="11"/>
      <c r="E243" s="11"/>
    </row>
    <row r="244" spans="2:5" x14ac:dyDescent="0.25">
      <c r="B244" s="1">
        <v>43487</v>
      </c>
      <c r="C244" s="15">
        <v>-5.0139861130364949E-3</v>
      </c>
      <c r="D244" s="11"/>
      <c r="E244" s="11"/>
    </row>
    <row r="245" spans="2:5" x14ac:dyDescent="0.25">
      <c r="B245" s="1">
        <v>43488</v>
      </c>
      <c r="C245" s="15">
        <v>-1.0210043216787312E-3</v>
      </c>
      <c r="D245" s="11"/>
      <c r="E245" s="11"/>
    </row>
    <row r="246" spans="2:5" x14ac:dyDescent="0.25">
      <c r="B246" s="1">
        <v>43489</v>
      </c>
      <c r="C246" s="15">
        <v>-2.2129614755286298E-3</v>
      </c>
      <c r="D246" s="11"/>
      <c r="E246" s="11"/>
    </row>
    <row r="247" spans="2:5" x14ac:dyDescent="0.25">
      <c r="B247" s="1">
        <v>43490</v>
      </c>
      <c r="C247" s="15">
        <v>-1.668544632645208E-3</v>
      </c>
      <c r="D247" s="11"/>
      <c r="E247" s="11"/>
    </row>
    <row r="248" spans="2:5" x14ac:dyDescent="0.25">
      <c r="B248" s="1">
        <v>43493</v>
      </c>
      <c r="C248" s="15">
        <v>-7.2709841069169556E-3</v>
      </c>
      <c r="D248" s="11"/>
      <c r="E248" s="11"/>
    </row>
    <row r="249" spans="2:5" x14ac:dyDescent="0.25">
      <c r="B249" s="1">
        <v>43494</v>
      </c>
      <c r="C249" s="15">
        <v>9.2896815294558621E-3</v>
      </c>
      <c r="D249" s="11"/>
      <c r="E249" s="11"/>
    </row>
    <row r="250" spans="2:5" x14ac:dyDescent="0.25">
      <c r="B250" s="1">
        <v>43495</v>
      </c>
      <c r="C250" s="15">
        <v>2.8135477559612099E-3</v>
      </c>
      <c r="D250" s="11"/>
      <c r="E250" s="11"/>
    </row>
    <row r="251" spans="2:5" x14ac:dyDescent="0.25">
      <c r="B251" s="1">
        <v>43496</v>
      </c>
      <c r="C251" s="15">
        <v>3.9698957531619783E-4</v>
      </c>
      <c r="D251" s="11"/>
      <c r="E251" s="11"/>
    </row>
    <row r="252" spans="2:5" x14ac:dyDescent="0.25">
      <c r="B252" s="1">
        <v>43497</v>
      </c>
      <c r="C252" s="15">
        <v>3.0157607088128202E-3</v>
      </c>
      <c r="D252" s="11"/>
      <c r="E252" s="11"/>
    </row>
    <row r="253" spans="2:5" x14ac:dyDescent="0.25">
      <c r="B253" s="1">
        <v>43500</v>
      </c>
      <c r="C253" s="15">
        <v>1.6792689798581506E-3</v>
      </c>
      <c r="D253" s="11"/>
      <c r="E253" s="11"/>
    </row>
    <row r="254" spans="2:5" x14ac:dyDescent="0.25">
      <c r="B254" s="1">
        <v>43501</v>
      </c>
      <c r="C254" s="15">
        <v>1.5315759538525597E-2</v>
      </c>
      <c r="D254" s="11"/>
      <c r="E254" s="11"/>
    </row>
    <row r="255" spans="2:5" x14ac:dyDescent="0.25">
      <c r="B255" s="1">
        <v>43502</v>
      </c>
      <c r="C255" s="15">
        <v>-8.2652041815656219E-4</v>
      </c>
      <c r="D255" s="11"/>
      <c r="E255" s="11"/>
    </row>
    <row r="256" spans="2:5" x14ac:dyDescent="0.25">
      <c r="B256" s="1">
        <v>43503</v>
      </c>
      <c r="C256" s="15">
        <v>-1.1783027481506281E-2</v>
      </c>
      <c r="D256" s="11"/>
      <c r="E256" s="11"/>
    </row>
    <row r="257" spans="2:5" x14ac:dyDescent="0.25">
      <c r="B257" s="1">
        <v>43504</v>
      </c>
      <c r="C257" s="15">
        <v>-3.6021372359442694E-3</v>
      </c>
      <c r="D257" s="11"/>
      <c r="E257" s="11"/>
    </row>
    <row r="258" spans="2:5" x14ac:dyDescent="0.25">
      <c r="B258" s="1">
        <v>43507</v>
      </c>
      <c r="C258" s="15">
        <v>7.2167081413567757E-3</v>
      </c>
      <c r="D258" s="11"/>
      <c r="E258" s="11"/>
    </row>
    <row r="259" spans="2:5" x14ac:dyDescent="0.25">
      <c r="B259" s="1">
        <v>43508</v>
      </c>
      <c r="C259" s="15">
        <v>6.4607759789510055E-3</v>
      </c>
      <c r="D259" s="11"/>
      <c r="E259" s="11"/>
    </row>
    <row r="260" spans="2:5" x14ac:dyDescent="0.25">
      <c r="B260" s="1">
        <v>43509</v>
      </c>
      <c r="C260" s="15">
        <v>4.0084333439001085E-3</v>
      </c>
      <c r="D260" s="11"/>
      <c r="E260" s="11"/>
    </row>
    <row r="261" spans="2:5" x14ac:dyDescent="0.25">
      <c r="B261" s="1">
        <v>43510</v>
      </c>
      <c r="C261" s="15">
        <v>-2.3324715041930233E-3</v>
      </c>
      <c r="D261" s="11"/>
      <c r="E261" s="11"/>
    </row>
    <row r="262" spans="2:5" x14ac:dyDescent="0.25">
      <c r="B262" s="1">
        <v>43511</v>
      </c>
      <c r="C262" s="15">
        <v>1.0814456141481799E-2</v>
      </c>
      <c r="D262" s="11"/>
      <c r="E262" s="11"/>
    </row>
    <row r="263" spans="2:5" x14ac:dyDescent="0.25">
      <c r="B263" s="1">
        <v>43514</v>
      </c>
      <c r="C263" s="15">
        <v>2.7380433084811528E-3</v>
      </c>
      <c r="D263" s="11"/>
      <c r="E263" s="11"/>
    </row>
    <row r="264" spans="2:5" x14ac:dyDescent="0.25">
      <c r="B264" s="1">
        <v>43515</v>
      </c>
      <c r="C264" s="15">
        <v>-1.2189836871066007E-3</v>
      </c>
      <c r="D264" s="11"/>
      <c r="E264" s="11"/>
    </row>
    <row r="265" spans="2:5" x14ac:dyDescent="0.25">
      <c r="B265" s="1">
        <v>43516</v>
      </c>
      <c r="C265" s="15">
        <v>6.4032784290848355E-3</v>
      </c>
      <c r="D265" s="11"/>
      <c r="E265" s="11"/>
    </row>
    <row r="266" spans="2:5" x14ac:dyDescent="0.25">
      <c r="B266" s="1">
        <v>43517</v>
      </c>
      <c r="C266" s="15">
        <v>1.9239437116702618E-3</v>
      </c>
      <c r="D266" s="11"/>
      <c r="E266" s="11"/>
    </row>
    <row r="267" spans="2:5" x14ac:dyDescent="0.25">
      <c r="B267" s="1">
        <v>43518</v>
      </c>
      <c r="C267" s="15">
        <v>1.6443199208726611E-3</v>
      </c>
      <c r="D267" s="11"/>
      <c r="E267" s="11"/>
    </row>
    <row r="268" spans="2:5" x14ac:dyDescent="0.25">
      <c r="B268" s="1">
        <v>43521</v>
      </c>
      <c r="C268" s="15">
        <v>5.2743717350463015E-3</v>
      </c>
      <c r="D268" s="11"/>
      <c r="E268" s="11"/>
    </row>
    <row r="269" spans="2:5" x14ac:dyDescent="0.25">
      <c r="B269" s="1">
        <v>43522</v>
      </c>
      <c r="C269" s="15">
        <v>6.6640118767473666E-3</v>
      </c>
      <c r="D269" s="11"/>
      <c r="E269" s="11"/>
    </row>
    <row r="270" spans="2:5" x14ac:dyDescent="0.25">
      <c r="B270" s="1">
        <v>43523</v>
      </c>
      <c r="C270" s="15">
        <v>-5.1946242044440538E-3</v>
      </c>
      <c r="D270" s="11"/>
      <c r="E270" s="11"/>
    </row>
    <row r="271" spans="2:5" x14ac:dyDescent="0.25">
      <c r="B271" s="1">
        <v>43524</v>
      </c>
      <c r="C271" s="15">
        <v>-2.4732568576126823E-3</v>
      </c>
      <c r="D271" s="11"/>
      <c r="E271" s="11"/>
    </row>
  </sheetData>
  <mergeCells count="1">
    <mergeCell ref="B1:C1"/>
  </mergeCells>
  <pageMargins left="0.7" right="0.7" top="0.78740157499999996" bottom="0.78740157499999996" header="0.3" footer="0.3"/>
  <pageSetup paperSize="9" orientation="portrait" r:id="rId1"/>
  <ignoredErrors>
    <ignoredError sqref="J7:J8 J22:J23 J34:J35" formula="1"/>
    <ignoredError sqref="H9" formulaRange="1"/>
    <ignoredError sqref="H25:H26 H37:H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Simulation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2019-03-27T14:48:26Z</dcterms:created>
  <dcterms:modified xsi:type="dcterms:W3CDTF">2019-04-22T15:13:36Z</dcterms:modified>
</cp:coreProperties>
</file>